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9118B497-C689-456A-B608-2002519EDD0C}" xr6:coauthVersionLast="44" xr6:coauthVersionMax="44" xr10:uidLastSave="{00000000-0000-0000-0000-000000000000}"/>
  <bookViews>
    <workbookView xWindow="-120" yWindow="-120" windowWidth="24240" windowHeight="13140" xr2:uid="{38F4CEC9-BBA5-4A86-B0F7-43D075D08E4B}"/>
  </bookViews>
  <sheets>
    <sheet name="Premium All Inclusive Budge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" l="1"/>
  <c r="H50" i="5" l="1"/>
  <c r="F42" i="5"/>
  <c r="H42" i="5" s="1"/>
  <c r="F22" i="5"/>
  <c r="H22" i="5" s="1"/>
  <c r="F21" i="5"/>
  <c r="H21" i="5" s="1"/>
  <c r="F20" i="5"/>
  <c r="H20" i="5" s="1"/>
  <c r="F61" i="5"/>
  <c r="F57" i="5"/>
  <c r="H52" i="5"/>
  <c r="H51" i="5"/>
  <c r="H49" i="5"/>
  <c r="F46" i="5"/>
  <c r="H46" i="5" s="1"/>
  <c r="F45" i="5"/>
  <c r="H45" i="5" s="1"/>
  <c r="F44" i="5"/>
  <c r="H44" i="5" s="1"/>
  <c r="F43" i="5"/>
  <c r="H43" i="5" s="1"/>
  <c r="F39" i="5"/>
  <c r="H39" i="5" s="1"/>
  <c r="F38" i="5"/>
  <c r="H38" i="5" s="1"/>
  <c r="F37" i="5"/>
  <c r="H37" i="5" s="1"/>
  <c r="F36" i="5"/>
  <c r="H36" i="5" s="1"/>
  <c r="F35" i="5"/>
  <c r="H35" i="5" s="1"/>
  <c r="F34" i="5"/>
  <c r="H34" i="5" s="1"/>
  <c r="F31" i="5"/>
  <c r="H31" i="5" s="1"/>
  <c r="F30" i="5"/>
  <c r="H30" i="5" s="1"/>
  <c r="F29" i="5"/>
  <c r="H29" i="5" s="1"/>
  <c r="F28" i="5"/>
  <c r="H28" i="5" s="1"/>
  <c r="F27" i="5"/>
  <c r="H27" i="5" s="1"/>
  <c r="H24" i="5"/>
  <c r="F23" i="5"/>
  <c r="H23" i="5" s="1"/>
  <c r="F19" i="5"/>
  <c r="H19" i="5" s="1"/>
  <c r="H16" i="5"/>
  <c r="F15" i="5"/>
  <c r="H15" i="5" s="1"/>
  <c r="F14" i="5"/>
  <c r="H14" i="5" s="1"/>
  <c r="F12" i="5"/>
  <c r="H12" i="5" s="1"/>
  <c r="H54" i="5" l="1"/>
  <c r="D57" i="5" s="1"/>
  <c r="H57" i="5" s="1"/>
  <c r="D61" i="5" s="1"/>
  <c r="H61" i="5" s="1"/>
</calcChain>
</file>

<file path=xl/sharedStrings.xml><?xml version="1.0" encoding="utf-8"?>
<sst xmlns="http://schemas.openxmlformats.org/spreadsheetml/2006/main" count="97" uniqueCount="90">
  <si>
    <t>UNIT LEADERS:</t>
  </si>
  <si>
    <t>Committee Chair:</t>
  </si>
  <si>
    <t>Chartered Org. Rep:</t>
  </si>
  <si>
    <t>Cubmaster:</t>
  </si>
  <si>
    <t>Treasurer:</t>
  </si>
  <si>
    <t>Popcorn Team Leader:</t>
  </si>
  <si>
    <t>Registration Fees</t>
  </si>
  <si>
    <t>Boys Life</t>
  </si>
  <si>
    <t>Accident Insurance</t>
  </si>
  <si>
    <t>Unit Liability Insurance</t>
  </si>
  <si>
    <t>Advancement &amp; Awards</t>
  </si>
  <si>
    <t>Pack Leaders</t>
  </si>
  <si>
    <t>AOL Bridging</t>
  </si>
  <si>
    <t>Christmas</t>
  </si>
  <si>
    <t>Blue &amp; Gold</t>
  </si>
  <si>
    <t>Pinewood Derby</t>
  </si>
  <si>
    <t>Bridging Ceremony</t>
  </si>
  <si>
    <t>Summer Picnic</t>
  </si>
  <si>
    <t>Summer Drive-In</t>
  </si>
  <si>
    <t>Baseball Game</t>
  </si>
  <si>
    <t>Spring Nature Center</t>
  </si>
  <si>
    <t>Fall Campout</t>
  </si>
  <si>
    <t>BIG Summer Campout</t>
  </si>
  <si>
    <t>Spring Campout</t>
  </si>
  <si>
    <t>Equipment</t>
  </si>
  <si>
    <t>Scouterships</t>
  </si>
  <si>
    <t>Technology</t>
  </si>
  <si>
    <t>Cost Per Person</t>
  </si>
  <si>
    <t># of People</t>
  </si>
  <si>
    <t>Total Cost</t>
  </si>
  <si>
    <t>Actual Expense</t>
  </si>
  <si>
    <t>Pack #</t>
  </si>
  <si>
    <t>Projected # of Scouts</t>
  </si>
  <si>
    <t>Project # of Leaders</t>
  </si>
  <si>
    <t>Budget Date:</t>
  </si>
  <si>
    <t>UNIT INFORMATION</t>
  </si>
  <si>
    <t>ANNUAL BSA EXPENSES</t>
  </si>
  <si>
    <t>GENERAL EXPENSES</t>
  </si>
  <si>
    <t>EVENTS</t>
  </si>
  <si>
    <t>ACTIVITIES</t>
  </si>
  <si>
    <t>CAMP FEES</t>
  </si>
  <si>
    <t>UNUSUAL EXPENSES</t>
  </si>
  <si>
    <t>Unit #</t>
  </si>
  <si>
    <t>Troop #</t>
  </si>
  <si>
    <t>Crew #</t>
  </si>
  <si>
    <t>TOTAL EXPENSES</t>
  </si>
  <si>
    <t>Popcorn Commission Earned</t>
  </si>
  <si>
    <t>UNIT POPCORN SALES GOAL</t>
  </si>
  <si>
    <t>Budget</t>
  </si>
  <si>
    <t>Commission</t>
  </si>
  <si>
    <t>Pack Sales Goal</t>
  </si>
  <si>
    <t>SCOUT POPCORN SALES GOAL</t>
  </si>
  <si>
    <t>Pack Meetings (12 mtgs)</t>
  </si>
  <si>
    <t>Pack Goal</t>
  </si>
  <si>
    <t>Scouts Selling</t>
  </si>
  <si>
    <t>Scout Goal</t>
  </si>
  <si>
    <t>(All Scouts)</t>
  </si>
  <si>
    <t>(Unit Flat Fee)</t>
  </si>
  <si>
    <t>Awards &amp; Thank You's</t>
  </si>
  <si>
    <t>Meeting Supplies</t>
  </si>
  <si>
    <t>Scoutbook, Website, etc</t>
  </si>
  <si>
    <t>Arrow, Plaque, Gifts, etc</t>
  </si>
  <si>
    <t>Snacks &amp; Drinks</t>
  </si>
  <si>
    <t>Game Ticket</t>
  </si>
  <si>
    <t>Picnic Lunch</t>
  </si>
  <si>
    <t>Movie Ticket</t>
  </si>
  <si>
    <t>Nature Center Donation</t>
  </si>
  <si>
    <t>Park Donation</t>
  </si>
  <si>
    <t>Summer Hike</t>
  </si>
  <si>
    <t>Spring Hike</t>
  </si>
  <si>
    <t>Council Leadship Events</t>
  </si>
  <si>
    <t>Bridges, Tables, Banners, etc</t>
  </si>
  <si>
    <t>BALOO, Rangemaster, etc.</t>
  </si>
  <si>
    <t>Big Pack Camping Event</t>
  </si>
  <si>
    <t>New Scouts in need</t>
  </si>
  <si>
    <t>Hat, Neckerchief, Slide &amp; Book</t>
  </si>
  <si>
    <t>Rank Supplies</t>
  </si>
  <si>
    <t>Den Supplies</t>
  </si>
  <si>
    <t>Budget for Den Activities</t>
  </si>
  <si>
    <t>Belt Loops, Patches, etc.</t>
  </si>
  <si>
    <t>FREE Family Event, Catered</t>
  </si>
  <si>
    <t>Camp Fees, Firewood, S'Mores</t>
  </si>
  <si>
    <t xml:space="preserve"> Summer Campout</t>
  </si>
  <si>
    <t>District Day Camp</t>
  </si>
  <si>
    <t>Cars, Pizza, Trophies, etc</t>
  </si>
  <si>
    <t>Woodbadge Scholarship</t>
  </si>
  <si>
    <t>(Leaders)</t>
  </si>
  <si>
    <t>(Scouts)</t>
  </si>
  <si>
    <t>Day Camp</t>
  </si>
  <si>
    <t>UNIT BUDGET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</si>
</sst>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44" fontId="0" fillId="0" borderId="1" xfId="2" applyFont="1" applyBorder="1"/>
    <xf numFmtId="44" fontId="0" fillId="0" borderId="2" xfId="2" applyFont="1" applyBorder="1"/>
    <xf numFmtId="44" fontId="0" fillId="0" borderId="0" xfId="2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/>
    <xf numFmtId="0" fontId="6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9" fontId="0" fillId="2" borderId="2" xfId="0" applyNumberFormat="1" applyFill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4" fillId="0" borderId="2" xfId="0" applyNumberFormat="1" applyFont="1" applyBorder="1"/>
    <xf numFmtId="44" fontId="3" fillId="0" borderId="0" xfId="0" applyNumberFormat="1" applyFont="1"/>
    <xf numFmtId="9" fontId="3" fillId="0" borderId="0" xfId="3" applyFont="1" applyAlignment="1">
      <alignment horizontal="center"/>
    </xf>
    <xf numFmtId="44" fontId="4" fillId="0" borderId="0" xfId="0" applyNumberFormat="1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4DCE-2AA9-4464-A70D-BBCCC2EB9970}">
  <dimension ref="A1:J104"/>
  <sheetViews>
    <sheetView tabSelected="1" workbookViewId="0">
      <selection sqref="A1:J1"/>
    </sheetView>
  </sheetViews>
  <sheetFormatPr defaultRowHeight="15" x14ac:dyDescent="0.25"/>
  <cols>
    <col min="1" max="1" width="2.5703125" customWidth="1"/>
    <col min="2" max="3" width="20.5703125" customWidth="1"/>
    <col min="4" max="4" width="15.5703125" customWidth="1"/>
    <col min="5" max="5" width="1.5703125" customWidth="1"/>
    <col min="6" max="6" width="10.5703125" customWidth="1"/>
    <col min="7" max="7" width="1.5703125" customWidth="1"/>
    <col min="8" max="8" width="15.5703125" customWidth="1"/>
    <col min="9" max="9" width="1.5703125" customWidth="1"/>
    <col min="10" max="10" width="15.5703125" customWidth="1"/>
  </cols>
  <sheetData>
    <row r="1" spans="1:10" ht="32.25" thickBot="1" x14ac:dyDescent="0.55000000000000004">
      <c r="A1" s="33" t="s">
        <v>89</v>
      </c>
      <c r="B1" s="33"/>
      <c r="C1" s="33"/>
      <c r="D1" s="33"/>
      <c r="E1" s="33"/>
      <c r="F1" s="33"/>
      <c r="G1" s="33"/>
      <c r="H1" s="33"/>
      <c r="I1" s="33"/>
      <c r="J1" s="33"/>
    </row>
    <row r="3" spans="1:10" ht="18.75" x14ac:dyDescent="0.3">
      <c r="A3" s="34" t="s">
        <v>0</v>
      </c>
      <c r="B3" s="34"/>
      <c r="C3" s="34"/>
      <c r="H3" s="34" t="s">
        <v>35</v>
      </c>
      <c r="I3" s="34"/>
      <c r="J3" s="34"/>
    </row>
    <row r="4" spans="1:10" x14ac:dyDescent="0.25">
      <c r="A4" s="35" t="s">
        <v>2</v>
      </c>
      <c r="B4" s="35"/>
      <c r="C4" s="1"/>
      <c r="H4" s="10" t="s">
        <v>42</v>
      </c>
      <c r="J4" s="15"/>
    </row>
    <row r="5" spans="1:10" x14ac:dyDescent="0.25">
      <c r="A5" s="35" t="s">
        <v>1</v>
      </c>
      <c r="B5" s="35"/>
      <c r="C5" s="2"/>
      <c r="H5" s="10" t="s">
        <v>34</v>
      </c>
      <c r="J5" s="16"/>
    </row>
    <row r="6" spans="1:10" x14ac:dyDescent="0.25">
      <c r="A6" s="35" t="s">
        <v>3</v>
      </c>
      <c r="B6" s="35"/>
      <c r="C6" s="2"/>
      <c r="H6" s="10" t="s">
        <v>46</v>
      </c>
      <c r="J6" s="17">
        <v>0.33</v>
      </c>
    </row>
    <row r="7" spans="1:10" x14ac:dyDescent="0.25">
      <c r="A7" s="35" t="s">
        <v>4</v>
      </c>
      <c r="B7" s="35"/>
      <c r="C7" s="2"/>
      <c r="H7" s="10" t="s">
        <v>32</v>
      </c>
      <c r="J7" s="16">
        <v>42</v>
      </c>
    </row>
    <row r="8" spans="1:10" x14ac:dyDescent="0.25">
      <c r="A8" s="35" t="s">
        <v>5</v>
      </c>
      <c r="B8" s="35"/>
      <c r="C8" s="2"/>
      <c r="H8" s="10" t="s">
        <v>33</v>
      </c>
      <c r="J8" s="16">
        <v>8</v>
      </c>
    </row>
    <row r="10" spans="1:10" x14ac:dyDescent="0.25">
      <c r="D10" s="11" t="s">
        <v>27</v>
      </c>
      <c r="E10" s="11"/>
      <c r="F10" s="11" t="s">
        <v>28</v>
      </c>
      <c r="G10" s="11"/>
      <c r="H10" s="11" t="s">
        <v>29</v>
      </c>
      <c r="I10" s="11"/>
      <c r="J10" s="19" t="s">
        <v>30</v>
      </c>
    </row>
    <row r="11" spans="1:10" ht="18.75" x14ac:dyDescent="0.3">
      <c r="A11" s="29" t="s">
        <v>36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B12" t="s">
        <v>6</v>
      </c>
      <c r="C12" s="18" t="s">
        <v>87</v>
      </c>
      <c r="D12" s="4">
        <v>60</v>
      </c>
      <c r="F12" s="7">
        <f>$J$7+$J$8</f>
        <v>50</v>
      </c>
      <c r="H12" s="4">
        <f>D12*F12</f>
        <v>3000</v>
      </c>
      <c r="J12" s="5">
        <v>0</v>
      </c>
    </row>
    <row r="13" spans="1:10" x14ac:dyDescent="0.25">
      <c r="B13" t="s">
        <v>6</v>
      </c>
      <c r="C13" s="18" t="s">
        <v>86</v>
      </c>
      <c r="D13" s="4">
        <v>36</v>
      </c>
      <c r="F13" s="7">
        <v>10</v>
      </c>
      <c r="H13" s="4">
        <f>D13*F13</f>
        <v>360</v>
      </c>
      <c r="J13" s="5"/>
    </row>
    <row r="14" spans="1:10" x14ac:dyDescent="0.25">
      <c r="B14" t="s">
        <v>7</v>
      </c>
      <c r="C14" s="18" t="s">
        <v>56</v>
      </c>
      <c r="D14" s="5">
        <v>12</v>
      </c>
      <c r="F14" s="8">
        <f>$J$7</f>
        <v>42</v>
      </c>
      <c r="H14" s="4">
        <f t="shared" ref="H14:H16" si="0">D14*F14</f>
        <v>504</v>
      </c>
      <c r="J14" s="5">
        <v>0</v>
      </c>
    </row>
    <row r="15" spans="1:10" x14ac:dyDescent="0.25">
      <c r="B15" t="s">
        <v>8</v>
      </c>
      <c r="C15" s="18" t="s">
        <v>56</v>
      </c>
      <c r="D15" s="5">
        <v>4</v>
      </c>
      <c r="F15" s="8">
        <f>$J$7</f>
        <v>42</v>
      </c>
      <c r="H15" s="4">
        <f t="shared" si="0"/>
        <v>168</v>
      </c>
      <c r="J15" s="5">
        <v>0</v>
      </c>
    </row>
    <row r="16" spans="1:10" x14ac:dyDescent="0.25">
      <c r="B16" t="s">
        <v>9</v>
      </c>
      <c r="C16" s="18" t="s">
        <v>57</v>
      </c>
      <c r="D16" s="4">
        <v>60</v>
      </c>
      <c r="F16" s="7">
        <v>1</v>
      </c>
      <c r="H16" s="4">
        <f t="shared" si="0"/>
        <v>60</v>
      </c>
      <c r="J16" s="5">
        <v>0</v>
      </c>
    </row>
    <row r="17" spans="1:10" ht="8.1" customHeight="1" x14ac:dyDescent="0.25">
      <c r="D17" s="6"/>
      <c r="F17" s="9"/>
      <c r="H17" s="6"/>
    </row>
    <row r="18" spans="1:10" ht="18.75" x14ac:dyDescent="0.3">
      <c r="A18" s="30" t="s">
        <v>37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x14ac:dyDescent="0.25">
      <c r="B19" t="s">
        <v>10</v>
      </c>
      <c r="C19" s="18" t="s">
        <v>79</v>
      </c>
      <c r="D19" s="4">
        <v>70</v>
      </c>
      <c r="F19" s="8">
        <f>$J$7</f>
        <v>42</v>
      </c>
      <c r="H19" s="4">
        <f t="shared" ref="H19:H24" si="1">D19*F19</f>
        <v>2940</v>
      </c>
      <c r="J19" s="5">
        <v>0</v>
      </c>
    </row>
    <row r="20" spans="1:10" ht="24.75" x14ac:dyDescent="0.25">
      <c r="B20" t="s">
        <v>76</v>
      </c>
      <c r="C20" s="27" t="s">
        <v>75</v>
      </c>
      <c r="D20" s="5">
        <v>50</v>
      </c>
      <c r="F20" s="8">
        <f>$J$7</f>
        <v>42</v>
      </c>
      <c r="H20" s="4">
        <f t="shared" ref="H20:H21" si="2">D20*F20</f>
        <v>2100</v>
      </c>
      <c r="J20" s="5">
        <v>0</v>
      </c>
    </row>
    <row r="21" spans="1:10" x14ac:dyDescent="0.25">
      <c r="B21" t="s">
        <v>11</v>
      </c>
      <c r="C21" s="18" t="s">
        <v>58</v>
      </c>
      <c r="D21" s="5">
        <v>20</v>
      </c>
      <c r="F21" s="8">
        <f>$J$8</f>
        <v>8</v>
      </c>
      <c r="H21" s="4">
        <f t="shared" si="2"/>
        <v>160</v>
      </c>
      <c r="J21" s="5">
        <v>0</v>
      </c>
    </row>
    <row r="22" spans="1:10" x14ac:dyDescent="0.25">
      <c r="B22" t="s">
        <v>77</v>
      </c>
      <c r="C22" s="18" t="s">
        <v>78</v>
      </c>
      <c r="D22" s="5">
        <v>15</v>
      </c>
      <c r="F22" s="8">
        <f>$J$7</f>
        <v>42</v>
      </c>
      <c r="H22" s="4">
        <f t="shared" si="1"/>
        <v>630</v>
      </c>
      <c r="J22" s="5">
        <v>0</v>
      </c>
    </row>
    <row r="23" spans="1:10" x14ac:dyDescent="0.25">
      <c r="B23" t="s">
        <v>52</v>
      </c>
      <c r="C23" s="18" t="s">
        <v>59</v>
      </c>
      <c r="D23" s="5">
        <v>6</v>
      </c>
      <c r="F23" s="8">
        <f>$J$7</f>
        <v>42</v>
      </c>
      <c r="H23" s="4">
        <f t="shared" si="1"/>
        <v>252</v>
      </c>
      <c r="J23" s="5">
        <v>0</v>
      </c>
    </row>
    <row r="24" spans="1:10" x14ac:dyDescent="0.25">
      <c r="B24" t="s">
        <v>26</v>
      </c>
      <c r="C24" s="18" t="s">
        <v>60</v>
      </c>
      <c r="D24" s="5">
        <v>200</v>
      </c>
      <c r="F24" s="8">
        <v>1</v>
      </c>
      <c r="H24" s="4">
        <f t="shared" si="1"/>
        <v>200</v>
      </c>
      <c r="J24" s="5">
        <v>0</v>
      </c>
    </row>
    <row r="25" spans="1:10" ht="8.1" customHeight="1" x14ac:dyDescent="0.25">
      <c r="C25" s="18"/>
      <c r="D25" s="6"/>
      <c r="F25" s="9"/>
      <c r="H25" s="6"/>
      <c r="J25" s="2"/>
    </row>
    <row r="26" spans="1:10" ht="18.75" x14ac:dyDescent="0.3">
      <c r="A26" s="29" t="s">
        <v>38</v>
      </c>
      <c r="B26" s="29"/>
      <c r="C26" s="29"/>
      <c r="D26" s="29"/>
      <c r="E26" s="29"/>
      <c r="F26" s="29"/>
      <c r="G26" s="29"/>
      <c r="H26" s="29"/>
      <c r="I26" s="29"/>
      <c r="J26" s="29"/>
    </row>
    <row r="27" spans="1:10" ht="24.75" x14ac:dyDescent="0.25">
      <c r="B27" t="s">
        <v>13</v>
      </c>
      <c r="C27" s="27" t="s">
        <v>80</v>
      </c>
      <c r="D27" s="4">
        <v>25</v>
      </c>
      <c r="F27" s="7">
        <f t="shared" ref="F27:F28" si="3">$J$7</f>
        <v>42</v>
      </c>
      <c r="H27" s="4">
        <f t="shared" ref="H27:H31" si="4">D27*F27</f>
        <v>1050</v>
      </c>
      <c r="J27" s="5">
        <v>0</v>
      </c>
    </row>
    <row r="28" spans="1:10" ht="24.75" x14ac:dyDescent="0.25">
      <c r="B28" t="s">
        <v>14</v>
      </c>
      <c r="C28" s="27" t="s">
        <v>80</v>
      </c>
      <c r="D28" s="4">
        <v>25</v>
      </c>
      <c r="F28" s="8">
        <f t="shared" si="3"/>
        <v>42</v>
      </c>
      <c r="H28" s="4">
        <f t="shared" si="4"/>
        <v>1050</v>
      </c>
      <c r="J28" s="5">
        <v>0</v>
      </c>
    </row>
    <row r="29" spans="1:10" x14ac:dyDescent="0.25">
      <c r="B29" t="s">
        <v>12</v>
      </c>
      <c r="C29" s="27" t="s">
        <v>61</v>
      </c>
      <c r="D29" s="5">
        <v>100</v>
      </c>
      <c r="F29" s="8">
        <f>$J$7/6</f>
        <v>7</v>
      </c>
      <c r="H29" s="4">
        <f t="shared" si="4"/>
        <v>700</v>
      </c>
      <c r="J29" s="5">
        <v>0</v>
      </c>
    </row>
    <row r="30" spans="1:10" x14ac:dyDescent="0.25">
      <c r="B30" t="s">
        <v>15</v>
      </c>
      <c r="C30" s="27" t="s">
        <v>84</v>
      </c>
      <c r="D30" s="5">
        <v>20</v>
      </c>
      <c r="F30" s="8">
        <f t="shared" ref="F30:F31" si="5">$J$7</f>
        <v>42</v>
      </c>
      <c r="H30" s="4">
        <f t="shared" si="4"/>
        <v>840</v>
      </c>
      <c r="J30" s="5">
        <v>0</v>
      </c>
    </row>
    <row r="31" spans="1:10" x14ac:dyDescent="0.25">
      <c r="B31" t="s">
        <v>16</v>
      </c>
      <c r="C31" s="27" t="s">
        <v>62</v>
      </c>
      <c r="D31" s="5">
        <v>2</v>
      </c>
      <c r="F31" s="8">
        <f t="shared" si="5"/>
        <v>42</v>
      </c>
      <c r="H31" s="4">
        <f t="shared" si="4"/>
        <v>84</v>
      </c>
      <c r="J31" s="5">
        <v>0</v>
      </c>
    </row>
    <row r="32" spans="1:10" ht="8.1" customHeight="1" x14ac:dyDescent="0.25">
      <c r="C32" s="18"/>
      <c r="D32" s="6"/>
      <c r="F32" s="9"/>
      <c r="H32" s="6"/>
    </row>
    <row r="33" spans="1:10" ht="18.75" x14ac:dyDescent="0.3">
      <c r="A33" s="29" t="s">
        <v>39</v>
      </c>
      <c r="B33" s="29"/>
      <c r="C33" s="29"/>
      <c r="D33" s="29"/>
      <c r="E33" s="29"/>
      <c r="F33" s="29"/>
      <c r="G33" s="29"/>
      <c r="H33" s="29"/>
      <c r="I33" s="29"/>
      <c r="J33" s="29"/>
    </row>
    <row r="34" spans="1:10" x14ac:dyDescent="0.25">
      <c r="B34" t="s">
        <v>19</v>
      </c>
      <c r="C34" s="27" t="s">
        <v>63</v>
      </c>
      <c r="D34" s="4">
        <v>10</v>
      </c>
      <c r="F34" s="7">
        <f t="shared" ref="F34:F39" si="6">$J$7</f>
        <v>42</v>
      </c>
      <c r="H34" s="4">
        <f t="shared" ref="H34:H39" si="7">D34*F34</f>
        <v>420</v>
      </c>
      <c r="J34" s="5">
        <v>0</v>
      </c>
    </row>
    <row r="35" spans="1:10" x14ac:dyDescent="0.25">
      <c r="B35" t="s">
        <v>17</v>
      </c>
      <c r="C35" s="27" t="s">
        <v>64</v>
      </c>
      <c r="D35" s="5">
        <v>5</v>
      </c>
      <c r="F35" s="8">
        <f t="shared" si="6"/>
        <v>42</v>
      </c>
      <c r="H35" s="4">
        <f t="shared" si="7"/>
        <v>210</v>
      </c>
      <c r="J35" s="5">
        <v>0</v>
      </c>
    </row>
    <row r="36" spans="1:10" x14ac:dyDescent="0.25">
      <c r="B36" t="s">
        <v>18</v>
      </c>
      <c r="C36" s="27" t="s">
        <v>65</v>
      </c>
      <c r="D36" s="5">
        <v>5</v>
      </c>
      <c r="F36" s="8">
        <f t="shared" si="6"/>
        <v>42</v>
      </c>
      <c r="H36" s="4">
        <f t="shared" si="7"/>
        <v>210</v>
      </c>
      <c r="J36" s="5">
        <v>0</v>
      </c>
    </row>
    <row r="37" spans="1:10" x14ac:dyDescent="0.25">
      <c r="B37" t="s">
        <v>68</v>
      </c>
      <c r="C37" s="27" t="s">
        <v>67</v>
      </c>
      <c r="D37" s="5">
        <v>2</v>
      </c>
      <c r="F37" s="8">
        <f t="shared" si="6"/>
        <v>42</v>
      </c>
      <c r="H37" s="4">
        <f t="shared" si="7"/>
        <v>84</v>
      </c>
      <c r="J37" s="5">
        <v>0</v>
      </c>
    </row>
    <row r="38" spans="1:10" x14ac:dyDescent="0.25">
      <c r="B38" t="s">
        <v>69</v>
      </c>
      <c r="C38" s="27" t="s">
        <v>67</v>
      </c>
      <c r="D38" s="5">
        <v>2</v>
      </c>
      <c r="F38" s="8">
        <f t="shared" si="6"/>
        <v>42</v>
      </c>
      <c r="H38" s="4">
        <f t="shared" si="7"/>
        <v>84</v>
      </c>
      <c r="J38" s="5">
        <v>0</v>
      </c>
    </row>
    <row r="39" spans="1:10" x14ac:dyDescent="0.25">
      <c r="B39" t="s">
        <v>20</v>
      </c>
      <c r="C39" s="27" t="s">
        <v>66</v>
      </c>
      <c r="D39" s="5">
        <v>3</v>
      </c>
      <c r="F39" s="8">
        <f t="shared" si="6"/>
        <v>42</v>
      </c>
      <c r="H39" s="4">
        <f t="shared" si="7"/>
        <v>126</v>
      </c>
      <c r="J39" s="5">
        <v>0</v>
      </c>
    </row>
    <row r="40" spans="1:10" ht="8.1" customHeight="1" x14ac:dyDescent="0.25">
      <c r="D40" s="6"/>
      <c r="F40" s="9"/>
      <c r="H40" s="6"/>
    </row>
    <row r="41" spans="1:10" ht="18.75" x14ac:dyDescent="0.3">
      <c r="A41" s="29" t="s">
        <v>40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0" x14ac:dyDescent="0.25">
      <c r="B42" t="s">
        <v>88</v>
      </c>
      <c r="C42" s="27" t="s">
        <v>83</v>
      </c>
      <c r="D42" s="4">
        <v>70</v>
      </c>
      <c r="F42" s="7">
        <f t="shared" ref="F42:F46" si="8">$J$7</f>
        <v>42</v>
      </c>
      <c r="H42" s="4">
        <f t="shared" ref="H42" si="9">D42*F42</f>
        <v>2940</v>
      </c>
      <c r="J42" s="5">
        <v>0</v>
      </c>
    </row>
    <row r="43" spans="1:10" x14ac:dyDescent="0.25">
      <c r="B43" t="s">
        <v>22</v>
      </c>
      <c r="C43" s="27" t="s">
        <v>73</v>
      </c>
      <c r="D43" s="4">
        <v>30</v>
      </c>
      <c r="F43" s="7">
        <f t="shared" si="8"/>
        <v>42</v>
      </c>
      <c r="H43" s="4">
        <f t="shared" ref="H43:H46" si="10">D43*F43</f>
        <v>1260</v>
      </c>
      <c r="J43" s="5">
        <v>0</v>
      </c>
    </row>
    <row r="44" spans="1:10" ht="24.75" x14ac:dyDescent="0.25">
      <c r="B44" t="s">
        <v>82</v>
      </c>
      <c r="C44" s="27" t="s">
        <v>81</v>
      </c>
      <c r="D44" s="5">
        <v>40</v>
      </c>
      <c r="F44" s="8">
        <f t="shared" si="8"/>
        <v>42</v>
      </c>
      <c r="H44" s="4">
        <f t="shared" si="10"/>
        <v>1680</v>
      </c>
      <c r="J44" s="5">
        <v>0</v>
      </c>
    </row>
    <row r="45" spans="1:10" ht="24.75" x14ac:dyDescent="0.25">
      <c r="B45" t="s">
        <v>21</v>
      </c>
      <c r="C45" s="27" t="s">
        <v>81</v>
      </c>
      <c r="D45" s="5">
        <v>40</v>
      </c>
      <c r="F45" s="8">
        <f t="shared" si="8"/>
        <v>42</v>
      </c>
      <c r="H45" s="4">
        <f t="shared" si="10"/>
        <v>1680</v>
      </c>
      <c r="J45" s="5">
        <v>0</v>
      </c>
    </row>
    <row r="46" spans="1:10" ht="24.75" x14ac:dyDescent="0.25">
      <c r="B46" t="s">
        <v>23</v>
      </c>
      <c r="C46" s="27" t="s">
        <v>81</v>
      </c>
      <c r="D46" s="5">
        <v>40</v>
      </c>
      <c r="F46" s="8">
        <f t="shared" si="8"/>
        <v>42</v>
      </c>
      <c r="H46" s="4">
        <f t="shared" si="10"/>
        <v>1680</v>
      </c>
      <c r="J46" s="5">
        <v>0</v>
      </c>
    </row>
    <row r="47" spans="1:10" ht="8.1" customHeight="1" x14ac:dyDescent="0.25">
      <c r="D47" s="6"/>
      <c r="F47" s="9"/>
      <c r="H47" s="6"/>
    </row>
    <row r="48" spans="1:10" ht="18.75" x14ac:dyDescent="0.3">
      <c r="A48" s="30" t="s">
        <v>41</v>
      </c>
      <c r="B48" s="30"/>
      <c r="C48" s="30"/>
      <c r="D48" s="30"/>
      <c r="E48" s="30"/>
      <c r="F48" s="30"/>
      <c r="G48" s="30"/>
      <c r="H48" s="30"/>
      <c r="I48" s="30"/>
      <c r="J48" s="30"/>
    </row>
    <row r="49" spans="1:10" ht="24.75" x14ac:dyDescent="0.25">
      <c r="B49" s="28" t="s">
        <v>24</v>
      </c>
      <c r="C49" s="27" t="s">
        <v>71</v>
      </c>
      <c r="D49" s="4">
        <v>600</v>
      </c>
      <c r="F49" s="7">
        <v>1</v>
      </c>
      <c r="H49" s="4">
        <f t="shared" ref="H49:H52" si="11">D49*F49</f>
        <v>600</v>
      </c>
      <c r="J49" s="5">
        <v>0</v>
      </c>
    </row>
    <row r="50" spans="1:10" ht="30" x14ac:dyDescent="0.25">
      <c r="B50" s="28" t="s">
        <v>70</v>
      </c>
      <c r="C50" s="27" t="s">
        <v>72</v>
      </c>
      <c r="D50" s="5">
        <v>200</v>
      </c>
      <c r="F50" s="8">
        <v>1</v>
      </c>
      <c r="H50" s="4">
        <f t="shared" ref="H50" si="12">D50*F50</f>
        <v>200</v>
      </c>
      <c r="J50" s="5">
        <v>0</v>
      </c>
    </row>
    <row r="51" spans="1:10" ht="30" x14ac:dyDescent="0.25">
      <c r="B51" s="28" t="s">
        <v>85</v>
      </c>
      <c r="C51" s="27"/>
      <c r="D51" s="5">
        <v>300</v>
      </c>
      <c r="F51" s="8">
        <v>1</v>
      </c>
      <c r="H51" s="4">
        <f t="shared" si="11"/>
        <v>300</v>
      </c>
      <c r="J51" s="5">
        <v>0</v>
      </c>
    </row>
    <row r="52" spans="1:10" x14ac:dyDescent="0.25">
      <c r="B52" s="28" t="s">
        <v>25</v>
      </c>
      <c r="C52" s="27" t="s">
        <v>74</v>
      </c>
      <c r="D52" s="4">
        <v>400</v>
      </c>
      <c r="F52" s="7">
        <v>1</v>
      </c>
      <c r="H52" s="4">
        <f t="shared" si="11"/>
        <v>400</v>
      </c>
      <c r="J52" s="5">
        <v>0</v>
      </c>
    </row>
    <row r="53" spans="1:10" ht="8.1" customHeight="1" x14ac:dyDescent="0.25">
      <c r="B53" s="28"/>
      <c r="C53" s="28"/>
    </row>
    <row r="54" spans="1:10" ht="15.75" x14ac:dyDescent="0.25">
      <c r="D54" s="31" t="s">
        <v>45</v>
      </c>
      <c r="E54" s="31"/>
      <c r="F54" s="31"/>
      <c r="G54" s="2"/>
      <c r="H54" s="20">
        <f>SUM(H12:H52)</f>
        <v>25972</v>
      </c>
      <c r="J54" s="5">
        <v>0</v>
      </c>
    </row>
    <row r="55" spans="1:10" ht="8.1" customHeight="1" thickBo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3.95" customHeight="1" x14ac:dyDescent="0.25"/>
    <row r="57" spans="1:10" ht="15.75" x14ac:dyDescent="0.25">
      <c r="B57" s="32" t="s">
        <v>47</v>
      </c>
      <c r="C57" s="32"/>
      <c r="D57" s="21">
        <f>$H$54</f>
        <v>25972</v>
      </c>
      <c r="E57" s="3"/>
      <c r="F57" s="22">
        <f>$J$6</f>
        <v>0.33</v>
      </c>
      <c r="G57" s="3"/>
      <c r="H57" s="23">
        <f>ROUNDUP(D57/F57,-2)</f>
        <v>78800</v>
      </c>
      <c r="I57" s="3"/>
      <c r="J57" s="5">
        <v>0</v>
      </c>
    </row>
    <row r="58" spans="1:10" ht="15.6" customHeight="1" x14ac:dyDescent="0.25">
      <c r="B58" s="32"/>
      <c r="C58" s="32"/>
      <c r="D58" s="13" t="s">
        <v>48</v>
      </c>
      <c r="E58" s="13"/>
      <c r="F58" s="13" t="s">
        <v>49</v>
      </c>
      <c r="G58" s="13"/>
      <c r="H58" s="26" t="s">
        <v>50</v>
      </c>
      <c r="I58" s="3"/>
    </row>
    <row r="59" spans="1:10" ht="3.95" customHeight="1" x14ac:dyDescent="0.25">
      <c r="A59" s="1"/>
      <c r="B59" s="14"/>
      <c r="C59" s="14"/>
      <c r="D59" s="24"/>
      <c r="E59" s="24"/>
      <c r="F59" s="24"/>
      <c r="G59" s="24"/>
      <c r="H59" s="24"/>
      <c r="I59" s="24"/>
      <c r="J59" s="1"/>
    </row>
    <row r="60" spans="1:10" ht="3.95" customHeight="1" x14ac:dyDescent="0.25">
      <c r="B60" s="10"/>
      <c r="C60" s="10"/>
      <c r="D60" s="3"/>
      <c r="E60" s="3"/>
      <c r="F60" s="3"/>
      <c r="G60" s="3"/>
      <c r="H60" s="3"/>
      <c r="I60" s="3"/>
    </row>
    <row r="61" spans="1:10" ht="15.75" x14ac:dyDescent="0.25">
      <c r="B61" s="32" t="s">
        <v>51</v>
      </c>
      <c r="C61" s="32"/>
      <c r="D61" s="21">
        <f>$H$57</f>
        <v>78800</v>
      </c>
      <c r="E61" s="3"/>
      <c r="F61" s="25">
        <f>$J$7</f>
        <v>42</v>
      </c>
      <c r="G61" s="3"/>
      <c r="H61" s="23">
        <f>ROUNDUP(D61/F61,-1)</f>
        <v>1880</v>
      </c>
      <c r="I61" s="3"/>
      <c r="J61" s="5">
        <v>0</v>
      </c>
    </row>
    <row r="62" spans="1:10" ht="15.75" x14ac:dyDescent="0.25">
      <c r="B62" s="32"/>
      <c r="C62" s="32"/>
      <c r="D62" s="13" t="s">
        <v>53</v>
      </c>
      <c r="E62" s="13"/>
      <c r="F62" s="13" t="s">
        <v>54</v>
      </c>
      <c r="G62" s="13"/>
      <c r="H62" s="26" t="s">
        <v>55</v>
      </c>
      <c r="I62" s="3"/>
    </row>
    <row r="63" spans="1:10" ht="3.95" customHeight="1" thickBo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101" spans="2:2" x14ac:dyDescent="0.25">
      <c r="B101" s="10" t="s">
        <v>42</v>
      </c>
    </row>
    <row r="102" spans="2:2" x14ac:dyDescent="0.25">
      <c r="B102" s="10" t="s">
        <v>31</v>
      </c>
    </row>
    <row r="103" spans="2:2" x14ac:dyDescent="0.25">
      <c r="B103" s="10" t="s">
        <v>43</v>
      </c>
    </row>
    <row r="104" spans="2:2" x14ac:dyDescent="0.25">
      <c r="B104" s="10" t="s">
        <v>44</v>
      </c>
    </row>
  </sheetData>
  <mergeCells count="17">
    <mergeCell ref="A33:J33"/>
    <mergeCell ref="A1:J1"/>
    <mergeCell ref="A3:C3"/>
    <mergeCell ref="H3:J3"/>
    <mergeCell ref="A4:B4"/>
    <mergeCell ref="A5:B5"/>
    <mergeCell ref="A6:B6"/>
    <mergeCell ref="A7:B7"/>
    <mergeCell ref="A8:B8"/>
    <mergeCell ref="A11:J11"/>
    <mergeCell ref="A18:J18"/>
    <mergeCell ref="A26:J26"/>
    <mergeCell ref="A41:J41"/>
    <mergeCell ref="A48:J48"/>
    <mergeCell ref="D54:F54"/>
    <mergeCell ref="B57:C58"/>
    <mergeCell ref="B61:C62"/>
  </mergeCells>
  <dataValidations count="1">
    <dataValidation type="list" allowBlank="1" showInputMessage="1" showErrorMessage="1" sqref="H4" xr:uid="{22F80E74-C0CB-4109-8E36-C53782979EFD}">
      <formula1>"$3:$J$5!$A:$A)-1,1)"</formula1>
    </dataValidation>
  </dataValidations>
  <pageMargins left="0.7" right="0.7" top="0.75" bottom="0.75" header="0.3" footer="0.3"/>
  <pageSetup orientation="portrait" horizontalDpi="0" verticalDpi="0" copies="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9DF0F2C285A45AEA1F410F3FB3AC9" ma:contentTypeVersion="10" ma:contentTypeDescription="Create a new document." ma:contentTypeScope="" ma:versionID="43f38ea0bc1602313304726b6f9cc5a3">
  <xsd:schema xmlns:xsd="http://www.w3.org/2001/XMLSchema" xmlns:xs="http://www.w3.org/2001/XMLSchema" xmlns:p="http://schemas.microsoft.com/office/2006/metadata/properties" xmlns:ns2="f831c49b-abe0-466b-a5a9-1debb466c650" xmlns:ns3="58974351-2ced-44ba-adf9-ecf10be0fa2c" targetNamespace="http://schemas.microsoft.com/office/2006/metadata/properties" ma:root="true" ma:fieldsID="0102e51dafdac8c64d3c4187ccdf7f8c" ns2:_="" ns3:_="">
    <xsd:import namespace="f831c49b-abe0-466b-a5a9-1debb466c650"/>
    <xsd:import namespace="58974351-2ced-44ba-adf9-ecf10be0f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1c49b-abe0-466b-a5a9-1debb466c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74351-2ced-44ba-adf9-ecf10be0f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4D82CB-0860-4961-963D-B573C82E3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1c49b-abe0-466b-a5a9-1debb466c650"/>
    <ds:schemaRef ds:uri="58974351-2ced-44ba-adf9-ecf10be0f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82790-EFF7-4C19-809C-24408C41BC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EF6B0A-139C-4DDB-BB4C-EA12F0C3FE2E}">
  <ds:schemaRefs>
    <ds:schemaRef ds:uri="http://schemas.microsoft.com/office/infopath/2007/PartnerControls"/>
    <ds:schemaRef ds:uri="f831c49b-abe0-466b-a5a9-1debb466c65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8974351-2ced-44ba-adf9-ecf10be0fa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Premium All Inclusive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Stanford</dc:creator>
  <cp:lastModifiedBy>Owner</cp:lastModifiedBy>
  <dcterms:created xsi:type="dcterms:W3CDTF">2018-05-04T17:28:26Z</dcterms:created>
  <dcterms:modified xsi:type="dcterms:W3CDTF">2020-04-16T15:19:58Z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0x0101003659DF0F2C285A45AEA1F410F3FB3AC9</vt:lpwstr>
  </property>
</Properties>
</file>